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СН" sheetId="4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4" l="1"/>
  <c r="I9" i="4" l="1"/>
  <c r="H9" i="4" l="1"/>
  <c r="E9" i="4" l="1"/>
  <c r="M9" i="4" l="1"/>
  <c r="Q9" i="4"/>
  <c r="R9" i="4" l="1"/>
  <c r="V9" i="4"/>
  <c r="AA9" i="4" l="1"/>
  <c r="AB9" i="4" s="1"/>
  <c r="W9" i="4"/>
</calcChain>
</file>

<file path=xl/sharedStrings.xml><?xml version="1.0" encoding="utf-8"?>
<sst xmlns="http://schemas.openxmlformats.org/spreadsheetml/2006/main" count="47" uniqueCount="47">
  <si>
    <t>Графа:</t>
  </si>
  <si>
    <t>Формула:</t>
  </si>
  <si>
    <t>Патентная система налогообложения</t>
  </si>
  <si>
    <t>тыс. руб</t>
  </si>
  <si>
    <t>Темп роста апреля 2024 к апрелю 2023</t>
  </si>
  <si>
    <t>Оценка 2024</t>
  </si>
  <si>
    <t xml:space="preserve"> =3-2</t>
  </si>
  <si>
    <t xml:space="preserve"> =5/1</t>
  </si>
  <si>
    <t xml:space="preserve"> =4*7</t>
  </si>
  <si>
    <t xml:space="preserve"> =округл(6+7+8)</t>
  </si>
  <si>
    <t xml:space="preserve"> =10/11</t>
  </si>
  <si>
    <t xml:space="preserve"> =10*13+14</t>
  </si>
  <si>
    <t xml:space="preserve"> =15/10</t>
  </si>
  <si>
    <t xml:space="preserve"> =15*17+18</t>
  </si>
  <si>
    <t xml:space="preserve"> =19/15</t>
  </si>
  <si>
    <t xml:space="preserve"> =19*21+22</t>
  </si>
  <si>
    <t xml:space="preserve"> =23/19</t>
  </si>
  <si>
    <t>Факт за апрель 2023</t>
  </si>
  <si>
    <t>Факт на 01.06.2023</t>
  </si>
  <si>
    <t>Факт на 01.01.2024</t>
  </si>
  <si>
    <t>Поступления за июнь-декабрь 2023</t>
  </si>
  <si>
    <t>Факт за апрель 2024</t>
  </si>
  <si>
    <t>Факт на 01.06.2024</t>
  </si>
  <si>
    <t>Оценка поступлений за июнь-декабрь 2024</t>
  </si>
  <si>
    <t xml:space="preserve">Корректировка оценки 2024 </t>
  </si>
  <si>
    <t>Годовые назначения на 2024</t>
  </si>
  <si>
    <t>% исполнения годовых назначений 2024</t>
  </si>
  <si>
    <t>Индекс физ. объема платных услуг населению на 2025</t>
  </si>
  <si>
    <t>Корректировка прогноза 2025</t>
  </si>
  <si>
    <t>Прогноз на 2025</t>
  </si>
  <si>
    <t>Индекс физ. объема платных услуг населению на 2026</t>
  </si>
  <si>
    <t>Корректировка прогноза 2026</t>
  </si>
  <si>
    <t>Прогноз на 2026</t>
  </si>
  <si>
    <t>Темп роста 2026 к 2025</t>
  </si>
  <si>
    <t>Темп роста 2025 к оценке 2024</t>
  </si>
  <si>
    <t>Индекс физ. объема платных услуг населению на 2027</t>
  </si>
  <si>
    <t>Корректировка прогноза 2027</t>
  </si>
  <si>
    <t>Прогноз на 2027</t>
  </si>
  <si>
    <t>Темп роста 2027 к 2025</t>
  </si>
  <si>
    <t>Литвинов Денис Григорьевич</t>
  </si>
  <si>
    <t>(383) 296-50-64</t>
  </si>
  <si>
    <t>Приложение 7</t>
  </si>
  <si>
    <t>Расчет по оценке поступлений 2024 года и прогноза на 2025-2027 гг. по налогу, взимаемому в связи с применением патентной системы налогообложения (КБК 1 05 04000 02 0000 110)</t>
  </si>
  <si>
    <t xml:space="preserve"> - Синие ячейки для заполнения</t>
  </si>
  <si>
    <t>Исполнитель: Худякова О.В.</t>
  </si>
  <si>
    <t>Тел: 838345-22-575</t>
  </si>
  <si>
    <t>Черепановский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</si>
</sst>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0.0%"/>
    <numFmt numFmtId="166" formatCode="#,##0.0;[Red]\-#,##0.0"/>
    <numFmt numFmtId="167" formatCode="0.0%;[Red]\-0.0%"/>
    <numFmt numFmtId="168" formatCode="0.0"/>
    <numFmt numFmtId="169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theme="0" tint="-0.499984740745262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indexed="64"/>
      </right>
      <top style="thin">
        <color auto="1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theme="0" tint="-0.499984740745262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2" fillId="0" borderId="1" applyNumberFormat="0">
      <alignment horizontal="right" vertical="top"/>
    </xf>
    <xf numFmtId="0" fontId="2" fillId="2" borderId="1">
      <alignment horizontal="left" vertical="top" wrapText="1"/>
    </xf>
    <xf numFmtId="0" fontId="3" fillId="0" borderId="0"/>
    <xf numFmtId="0" fontId="3" fillId="3" borderId="1">
      <alignment horizontal="left" vertical="top" wrapText="1"/>
    </xf>
    <xf numFmtId="0" fontId="3" fillId="4" borderId="1">
      <alignment horizontal="left" vertical="top" wrapText="1"/>
    </xf>
    <xf numFmtId="0" fontId="3" fillId="0" borderId="6" applyNumberFormat="0">
      <alignment horizontal="right" vertical="top"/>
    </xf>
    <xf numFmtId="9" fontId="3" fillId="0" borderId="0" applyFont="0" applyFill="0" applyBorder="0" applyAlignment="0" applyProtection="0"/>
    <xf numFmtId="0" fontId="2" fillId="0" borderId="8" applyNumberFormat="0">
      <alignment horizontal="right" vertical="top"/>
    </xf>
    <xf numFmtId="0" fontId="2" fillId="2" borderId="8">
      <alignment horizontal="left" vertical="top" wrapText="1"/>
    </xf>
    <xf numFmtId="0" fontId="3" fillId="3" borderId="8">
      <alignment horizontal="left" vertical="top" wrapText="1"/>
    </xf>
    <xf numFmtId="0" fontId="3" fillId="4" borderId="8">
      <alignment horizontal="left" vertical="top" wrapText="1"/>
    </xf>
    <xf numFmtId="0" fontId="3" fillId="0" borderId="8" applyNumberFormat="0">
      <alignment horizontal="right" vertical="top"/>
    </xf>
    <xf numFmtId="0" fontId="3" fillId="0" borderId="0"/>
    <xf numFmtId="169" fontId="3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Fill="1" applyBorder="1"/>
    <xf numFmtId="0" fontId="0" fillId="0" borderId="0" xfId="0" applyFont="1" applyFill="1" applyBorder="1"/>
    <xf numFmtId="0" fontId="7" fillId="5" borderId="2" xfId="0" applyFont="1" applyFill="1" applyBorder="1"/>
    <xf numFmtId="0" fontId="7" fillId="0" borderId="0" xfId="0" applyFont="1" applyAlignment="1">
      <alignment vertical="center"/>
    </xf>
    <xf numFmtId="165" fontId="5" fillId="0" borderId="7" xfId="8" applyNumberFormat="1" applyFont="1" applyFill="1" applyBorder="1" applyAlignment="1">
      <alignment horizontal="right" wrapText="1"/>
    </xf>
    <xf numFmtId="164" fontId="7" fillId="0" borderId="0" xfId="0" applyNumberFormat="1" applyFont="1"/>
    <xf numFmtId="4" fontId="7" fillId="0" borderId="0" xfId="0" applyNumberFormat="1" applyFont="1"/>
    <xf numFmtId="0" fontId="5" fillId="0" borderId="0" xfId="5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5" fillId="0" borderId="0" xfId="6" applyFont="1" applyFill="1" applyBorder="1" applyAlignment="1">
      <alignment horizontal="center" vertical="center" wrapText="1"/>
    </xf>
    <xf numFmtId="0" fontId="5" fillId="6" borderId="18" xfId="5" applyFont="1" applyFill="1" applyBorder="1" applyAlignment="1">
      <alignment horizontal="center" vertical="center" wrapText="1"/>
    </xf>
    <xf numFmtId="0" fontId="8" fillId="6" borderId="19" xfId="0" applyFont="1" applyFill="1" applyBorder="1" applyAlignment="1"/>
    <xf numFmtId="0" fontId="8" fillId="6" borderId="20" xfId="0" applyFont="1" applyFill="1" applyBorder="1" applyAlignment="1">
      <alignment vertical="center"/>
    </xf>
    <xf numFmtId="0" fontId="5" fillId="7" borderId="9" xfId="5" applyFont="1" applyFill="1" applyBorder="1" applyAlignment="1">
      <alignment horizontal="center" vertical="center" wrapText="1"/>
    </xf>
    <xf numFmtId="0" fontId="5" fillId="7" borderId="10" xfId="5" applyFont="1" applyFill="1" applyBorder="1" applyAlignment="1">
      <alignment horizontal="center" vertical="center" wrapText="1"/>
    </xf>
    <xf numFmtId="0" fontId="5" fillId="7" borderId="10" xfId="4" applyFont="1" applyFill="1" applyBorder="1" applyAlignment="1">
      <alignment horizontal="center" vertical="center" wrapText="1"/>
    </xf>
    <xf numFmtId="0" fontId="4" fillId="6" borderId="10" xfId="5" applyFont="1" applyFill="1" applyBorder="1" applyAlignment="1">
      <alignment horizontal="center" vertical="center" wrapText="1"/>
    </xf>
    <xf numFmtId="0" fontId="5" fillId="7" borderId="11" xfId="5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/>
    </xf>
    <xf numFmtId="0" fontId="8" fillId="7" borderId="13" xfId="0" applyFont="1" applyFill="1" applyBorder="1" applyAlignment="1">
      <alignment horizontal="center"/>
    </xf>
    <xf numFmtId="0" fontId="8" fillId="7" borderId="14" xfId="0" applyFont="1" applyFill="1" applyBorder="1" applyAlignment="1">
      <alignment horizontal="center"/>
    </xf>
    <xf numFmtId="0" fontId="5" fillId="7" borderId="11" xfId="6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/>
    </xf>
    <xf numFmtId="167" fontId="6" fillId="7" borderId="15" xfId="7" applyNumberFormat="1" applyFont="1" applyFill="1" applyBorder="1" applyAlignment="1">
      <alignment horizontal="left" vertical="center" wrapText="1"/>
    </xf>
    <xf numFmtId="168" fontId="6" fillId="7" borderId="15" xfId="7" applyNumberFormat="1" applyFont="1" applyFill="1" applyBorder="1" applyAlignment="1">
      <alignment horizontal="left" vertical="center" wrapText="1"/>
    </xf>
    <xf numFmtId="168" fontId="6" fillId="7" borderId="16" xfId="7" applyNumberFormat="1" applyFont="1" applyFill="1" applyBorder="1" applyAlignment="1">
      <alignment horizontal="left" vertical="center" wrapText="1"/>
    </xf>
    <xf numFmtId="165" fontId="6" fillId="7" borderId="15" xfId="7" applyNumberFormat="1" applyFont="1" applyFill="1" applyBorder="1" applyAlignment="1">
      <alignment horizontal="left" vertical="center" wrapText="1"/>
    </xf>
    <xf numFmtId="165" fontId="6" fillId="7" borderId="16" xfId="7" applyNumberFormat="1" applyFont="1" applyFill="1" applyBorder="1" applyAlignment="1">
      <alignment horizontal="left" vertical="center" wrapText="1"/>
    </xf>
    <xf numFmtId="0" fontId="8" fillId="7" borderId="15" xfId="0" applyFont="1" applyFill="1" applyBorder="1" applyAlignment="1">
      <alignment horizontal="center" vertical="center"/>
    </xf>
    <xf numFmtId="0" fontId="8" fillId="7" borderId="16" xfId="0" applyFont="1" applyFill="1" applyBorder="1" applyAlignment="1">
      <alignment horizontal="center" vertical="center"/>
    </xf>
    <xf numFmtId="0" fontId="10" fillId="6" borderId="16" xfId="0" applyFont="1" applyFill="1" applyBorder="1" applyAlignment="1">
      <alignment horizontal="center" vertical="center"/>
    </xf>
    <xf numFmtId="166" fontId="6" fillId="7" borderId="16" xfId="7" applyNumberFormat="1" applyFont="1" applyFill="1" applyBorder="1" applyAlignment="1">
      <alignment horizontal="left" vertical="center" wrapText="1"/>
    </xf>
    <xf numFmtId="0" fontId="8" fillId="7" borderId="1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7" borderId="16" xfId="4" applyFont="1" applyFill="1" applyBorder="1" applyAlignment="1">
      <alignment vertical="center"/>
    </xf>
    <xf numFmtId="0" fontId="8" fillId="6" borderId="16" xfId="0" applyFont="1" applyFill="1" applyBorder="1" applyAlignment="1">
      <alignment horizontal="center" vertical="center" wrapText="1"/>
    </xf>
    <xf numFmtId="0" fontId="8" fillId="7" borderId="1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4" fillId="6" borderId="21" xfId="3" applyFont="1" applyFill="1" applyBorder="1" applyAlignment="1">
      <alignment vertical="center" wrapText="1"/>
    </xf>
    <xf numFmtId="164" fontId="5" fillId="0" borderId="23" xfId="0" applyNumberFormat="1" applyFont="1" applyFill="1" applyBorder="1" applyAlignment="1">
      <alignment horizontal="right"/>
    </xf>
    <xf numFmtId="164" fontId="4" fillId="6" borderId="23" xfId="13" applyNumberFormat="1" applyFont="1" applyFill="1" applyBorder="1" applyAlignment="1">
      <alignment horizontal="right" wrapText="1"/>
    </xf>
    <xf numFmtId="165" fontId="5" fillId="0" borderId="24" xfId="8" applyNumberFormat="1" applyFont="1" applyFill="1" applyBorder="1" applyAlignment="1">
      <alignment horizontal="right" wrapText="1"/>
    </xf>
    <xf numFmtId="165" fontId="5" fillId="0" borderId="23" xfId="1" applyNumberFormat="1" applyFont="1" applyFill="1" applyBorder="1" applyAlignment="1">
      <alignment horizontal="right"/>
    </xf>
    <xf numFmtId="164" fontId="4" fillId="6" borderId="23" xfId="0" applyNumberFormat="1" applyFont="1" applyFill="1" applyBorder="1" applyAlignment="1">
      <alignment horizontal="right"/>
    </xf>
    <xf numFmtId="165" fontId="5" fillId="0" borderId="24" xfId="1" applyNumberFormat="1" applyFont="1" applyFill="1" applyBorder="1" applyAlignment="1">
      <alignment horizontal="right"/>
    </xf>
    <xf numFmtId="165" fontId="5" fillId="0" borderId="7" xfId="1" applyNumberFormat="1" applyFont="1" applyFill="1" applyBorder="1" applyAlignment="1">
      <alignment horizontal="right"/>
    </xf>
    <xf numFmtId="165" fontId="5" fillId="0" borderId="22" xfId="4" applyNumberFormat="1" applyFont="1" applyFill="1" applyBorder="1" applyAlignment="1">
      <alignment horizontal="right"/>
    </xf>
    <xf numFmtId="0" fontId="5" fillId="0" borderId="0" xfId="0" applyFont="1"/>
    <xf numFmtId="164" fontId="5" fillId="5" borderId="22" xfId="0" applyNumberFormat="1" applyFont="1" applyFill="1" applyBorder="1" applyAlignment="1">
      <alignment horizontal="right"/>
    </xf>
    <xf numFmtId="164" fontId="5" fillId="5" borderId="23" xfId="0" applyNumberFormat="1" applyFont="1" applyFill="1" applyBorder="1" applyAlignment="1">
      <alignment horizontal="right"/>
    </xf>
    <xf numFmtId="0" fontId="11" fillId="0" borderId="25" xfId="4" applyFont="1" applyFill="1" applyBorder="1"/>
    <xf numFmtId="0" fontId="11" fillId="5" borderId="26" xfId="4" applyFont="1" applyFill="1" applyBorder="1"/>
    <xf numFmtId="0" fontId="5" fillId="0" borderId="0" xfId="4" applyFont="1" applyFill="1"/>
    <xf numFmtId="0" fontId="5" fillId="0" borderId="0" xfId="4" applyFont="1"/>
    <xf numFmtId="0" fontId="11" fillId="0" borderId="0" xfId="4" applyFont="1"/>
    <xf numFmtId="0" fontId="5" fillId="0" borderId="0" xfId="4" applyFont="1" applyFill="1" applyAlignment="1">
      <alignment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4" fillId="0" borderId="0" xfId="4" applyFont="1" applyAlignment="1">
      <alignment horizontal="center" vertical="center" wrapText="1"/>
    </xf>
  </cellXfs>
  <cellStyles count="16">
    <cellStyle name="Данные (редактируемые) 2" xfId="7"/>
    <cellStyle name="Данные (редактируемые) 2 2" xfId="13"/>
    <cellStyle name="Данные (только для чтения)" xfId="2"/>
    <cellStyle name="Данные (только для чтения) 2" xfId="9"/>
    <cellStyle name="Заголовок результата расчета 2" xfId="5"/>
    <cellStyle name="Заголовок результата расчета 2 2" xfId="11"/>
    <cellStyle name="Заголовок свободного показателя 2" xfId="6"/>
    <cellStyle name="Заголовок свободного показателя 2 2" xfId="12"/>
    <cellStyle name="Значение фильтра" xfId="3"/>
    <cellStyle name="Значение фильтра 2" xfId="10"/>
    <cellStyle name="Обычный" xfId="0" builtinId="0"/>
    <cellStyle name="Обычный 3" xfId="4"/>
    <cellStyle name="Обычный 4 2 3" xfId="14"/>
    <cellStyle name="Процентный" xfId="1" builtinId="5"/>
    <cellStyle name="Процентный 2" xfId="8"/>
    <cellStyle name="Финансовый 2 2" xfId="15"/>
  </cellStyles>
  <dxfs count="0"/>
  <tableStyles count="0" defaultTableStyle="TableStyleMedium2" defaultPivotStyle="PivotStyleLight16"/>
  <colors>
    <mruColors>
      <color rgb="FFC7EA7A"/>
      <color rgb="FFF5FFD5"/>
      <color rgb="FFCCFFFF"/>
      <color rgb="FFE5FFFF"/>
      <color rgb="FFFFF2CC"/>
      <color rgb="FF93C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"/>
  <sheetViews>
    <sheetView tabSelected="1" view="pageBreakPreview" zoomScale="85" zoomScaleNormal="112" zoomScaleSheetLayoutView="85" workbookViewId="0"/>
  </sheetViews>
  <sheetFormatPr defaultRowHeight="15.75" x14ac:dyDescent="0.25"/>
  <cols>
    <col min="1" max="1" width="27.85546875" style="2" customWidth="1"/>
    <col min="2" max="13" width="16.28515625" style="2" customWidth="1"/>
    <col min="14" max="14" width="1.28515625" style="4" customWidth="1"/>
    <col min="15" max="18" width="16.28515625" style="2" customWidth="1"/>
    <col min="19" max="19" width="1.28515625" style="4" customWidth="1"/>
    <col min="20" max="23" width="16.28515625" style="2" customWidth="1"/>
    <col min="24" max="24" width="1.28515625" style="4" customWidth="1"/>
    <col min="25" max="28" width="16.28515625" style="2" customWidth="1"/>
    <col min="29" max="16384" width="9.140625" style="2"/>
  </cols>
  <sheetData>
    <row r="1" spans="1:28" x14ac:dyDescent="0.25">
      <c r="AB1" s="2" t="s">
        <v>41</v>
      </c>
    </row>
    <row r="2" spans="1:28" ht="32.25" customHeight="1" x14ac:dyDescent="0.25">
      <c r="A2" s="63" t="s">
        <v>42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</row>
    <row r="3" spans="1:28" s="1" customFormat="1" x14ac:dyDescent="0.25">
      <c r="A3" s="6"/>
      <c r="B3" s="2" t="s">
        <v>43</v>
      </c>
      <c r="C3" s="2"/>
      <c r="N3" s="5"/>
      <c r="S3" s="5"/>
      <c r="X3" s="5"/>
    </row>
    <row r="4" spans="1:28" x14ac:dyDescent="0.25">
      <c r="L4" s="9"/>
      <c r="Q4" s="9"/>
      <c r="V4" s="10"/>
      <c r="AA4" s="10"/>
      <c r="AB4" s="3" t="s">
        <v>3</v>
      </c>
    </row>
    <row r="5" spans="1:28" ht="20.25" x14ac:dyDescent="0.25">
      <c r="A5" s="60" t="s">
        <v>2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2"/>
    </row>
    <row r="6" spans="1:28" ht="104.25" customHeight="1" x14ac:dyDescent="0.25">
      <c r="A6" s="14"/>
      <c r="B6" s="17" t="s">
        <v>17</v>
      </c>
      <c r="C6" s="18" t="s">
        <v>18</v>
      </c>
      <c r="D6" s="18" t="s">
        <v>19</v>
      </c>
      <c r="E6" s="18" t="s">
        <v>20</v>
      </c>
      <c r="F6" s="18" t="s">
        <v>21</v>
      </c>
      <c r="G6" s="18" t="s">
        <v>22</v>
      </c>
      <c r="H6" s="18" t="s">
        <v>4</v>
      </c>
      <c r="I6" s="18" t="s">
        <v>23</v>
      </c>
      <c r="J6" s="19" t="s">
        <v>24</v>
      </c>
      <c r="K6" s="20" t="s">
        <v>5</v>
      </c>
      <c r="L6" s="18" t="s">
        <v>25</v>
      </c>
      <c r="M6" s="21" t="s">
        <v>26</v>
      </c>
      <c r="N6" s="11"/>
      <c r="O6" s="17" t="s">
        <v>27</v>
      </c>
      <c r="P6" s="19" t="s">
        <v>28</v>
      </c>
      <c r="Q6" s="20" t="s">
        <v>29</v>
      </c>
      <c r="R6" s="25" t="s">
        <v>34</v>
      </c>
      <c r="S6" s="13"/>
      <c r="T6" s="17" t="s">
        <v>30</v>
      </c>
      <c r="U6" s="19" t="s">
        <v>31</v>
      </c>
      <c r="V6" s="20" t="s">
        <v>32</v>
      </c>
      <c r="W6" s="25" t="s">
        <v>33</v>
      </c>
      <c r="X6" s="13"/>
      <c r="Y6" s="17" t="s">
        <v>35</v>
      </c>
      <c r="Z6" s="19" t="s">
        <v>36</v>
      </c>
      <c r="AA6" s="20" t="s">
        <v>37</v>
      </c>
      <c r="AB6" s="25" t="s">
        <v>38</v>
      </c>
    </row>
    <row r="7" spans="1:28" ht="21.75" customHeight="1" x14ac:dyDescent="0.25">
      <c r="A7" s="15" t="s">
        <v>0</v>
      </c>
      <c r="B7" s="22">
        <v>1</v>
      </c>
      <c r="C7" s="23">
        <v>2</v>
      </c>
      <c r="D7" s="23">
        <v>3</v>
      </c>
      <c r="E7" s="23">
        <v>4</v>
      </c>
      <c r="F7" s="23">
        <v>5</v>
      </c>
      <c r="G7" s="23">
        <v>6</v>
      </c>
      <c r="H7" s="23">
        <v>7</v>
      </c>
      <c r="I7" s="23">
        <v>8</v>
      </c>
      <c r="J7" s="23">
        <v>9</v>
      </c>
      <c r="K7" s="26">
        <v>10</v>
      </c>
      <c r="L7" s="23">
        <v>11</v>
      </c>
      <c r="M7" s="24">
        <v>12</v>
      </c>
      <c r="N7" s="12"/>
      <c r="O7" s="22">
        <v>13</v>
      </c>
      <c r="P7" s="23">
        <v>14</v>
      </c>
      <c r="Q7" s="26">
        <v>15</v>
      </c>
      <c r="R7" s="24">
        <v>16</v>
      </c>
      <c r="S7" s="12"/>
      <c r="T7" s="22">
        <v>17</v>
      </c>
      <c r="U7" s="23">
        <v>18</v>
      </c>
      <c r="V7" s="26">
        <v>19</v>
      </c>
      <c r="W7" s="24">
        <v>20</v>
      </c>
      <c r="X7" s="12"/>
      <c r="Y7" s="22">
        <v>21</v>
      </c>
      <c r="Z7" s="23">
        <v>22</v>
      </c>
      <c r="AA7" s="26">
        <v>23</v>
      </c>
      <c r="AB7" s="24">
        <v>24</v>
      </c>
    </row>
    <row r="8" spans="1:28" s="7" customFormat="1" ht="21.75" customHeight="1" x14ac:dyDescent="0.25">
      <c r="A8" s="16" t="s">
        <v>1</v>
      </c>
      <c r="B8" s="32"/>
      <c r="C8" s="33"/>
      <c r="D8" s="33"/>
      <c r="E8" s="33" t="s">
        <v>6</v>
      </c>
      <c r="F8" s="33"/>
      <c r="G8" s="33"/>
      <c r="H8" s="33" t="s">
        <v>7</v>
      </c>
      <c r="I8" s="33" t="s">
        <v>8</v>
      </c>
      <c r="J8" s="33"/>
      <c r="K8" s="34" t="s">
        <v>9</v>
      </c>
      <c r="L8" s="35"/>
      <c r="M8" s="36" t="s">
        <v>10</v>
      </c>
      <c r="N8" s="37"/>
      <c r="O8" s="27"/>
      <c r="P8" s="38"/>
      <c r="Q8" s="39" t="s">
        <v>11</v>
      </c>
      <c r="R8" s="36" t="s">
        <v>12</v>
      </c>
      <c r="S8" s="37"/>
      <c r="T8" s="28"/>
      <c r="U8" s="29"/>
      <c r="V8" s="39" t="s">
        <v>13</v>
      </c>
      <c r="W8" s="40" t="s">
        <v>14</v>
      </c>
      <c r="X8" s="41"/>
      <c r="Y8" s="30"/>
      <c r="Z8" s="31"/>
      <c r="AA8" s="39" t="s">
        <v>15</v>
      </c>
      <c r="AB8" s="40" t="s">
        <v>16</v>
      </c>
    </row>
    <row r="9" spans="1:28" s="51" customFormat="1" x14ac:dyDescent="0.25">
      <c r="A9" s="42" t="s">
        <v>46</v>
      </c>
      <c r="B9" s="52">
        <v>2299.1999999999998</v>
      </c>
      <c r="C9" s="53">
        <v>2318.1999999999998</v>
      </c>
      <c r="D9" s="53">
        <v>2562.3000000000002</v>
      </c>
      <c r="E9" s="43">
        <f>D9-C9</f>
        <v>244.10000000000036</v>
      </c>
      <c r="F9" s="53">
        <v>4144.5</v>
      </c>
      <c r="G9" s="53">
        <v>7675.6</v>
      </c>
      <c r="H9" s="46">
        <f>ROUND(F9/B9,3)</f>
        <v>1.8029999999999999</v>
      </c>
      <c r="I9" s="43">
        <f>ROUND(E9*H9,0)</f>
        <v>440</v>
      </c>
      <c r="J9" s="53">
        <v>-158</v>
      </c>
      <c r="K9" s="47">
        <f>ROUND(G9+I9+J9,0)</f>
        <v>7958</v>
      </c>
      <c r="L9" s="53">
        <v>4997</v>
      </c>
      <c r="M9" s="48">
        <f>ROUND(K9/L9,3)</f>
        <v>1.593</v>
      </c>
      <c r="N9" s="49"/>
      <c r="O9" s="50">
        <v>1.0349999999999999</v>
      </c>
      <c r="P9" s="53">
        <v>-897</v>
      </c>
      <c r="Q9" s="44">
        <f>ROUND(K9*O9+P9,0)</f>
        <v>7340</v>
      </c>
      <c r="R9" s="45">
        <f>Q9/K9</f>
        <v>0.92234229705956272</v>
      </c>
      <c r="S9" s="8"/>
      <c r="T9" s="50">
        <v>1.0409999999999999</v>
      </c>
      <c r="U9" s="53">
        <v>451</v>
      </c>
      <c r="V9" s="44">
        <f t="shared" ref="V9" si="0">ROUND(Q9*T9+U9,0)</f>
        <v>8092</v>
      </c>
      <c r="W9" s="45">
        <f t="shared" ref="W9" si="1">V9/Q9</f>
        <v>1.1024523160762942</v>
      </c>
      <c r="X9" s="8"/>
      <c r="Y9" s="50">
        <v>1.0429999999999999</v>
      </c>
      <c r="Z9" s="53">
        <v>397</v>
      </c>
      <c r="AA9" s="44">
        <f t="shared" ref="AA9" si="2">ROUND(V9*Y9+Z9,0)</f>
        <v>8837</v>
      </c>
      <c r="AB9" s="45">
        <f t="shared" ref="AB9" si="3">AA9/V9</f>
        <v>1.0920662382600099</v>
      </c>
    </row>
    <row r="10" spans="1:28" x14ac:dyDescent="0.25">
      <c r="M10" s="3"/>
    </row>
    <row r="11" spans="1:28" x14ac:dyDescent="0.25">
      <c r="A11" s="54" t="s">
        <v>44</v>
      </c>
      <c r="B11" s="55"/>
      <c r="C11" s="56"/>
      <c r="J11" s="4"/>
      <c r="N11" s="2"/>
      <c r="O11" s="4"/>
      <c r="S11" s="2"/>
      <c r="T11" s="4"/>
      <c r="X11" s="2"/>
    </row>
    <row r="12" spans="1:28" x14ac:dyDescent="0.25">
      <c r="A12" s="54" t="s">
        <v>45</v>
      </c>
      <c r="B12" s="55"/>
      <c r="C12" s="57"/>
      <c r="J12" s="4"/>
      <c r="N12" s="2"/>
      <c r="O12" s="4"/>
      <c r="S12" s="2"/>
      <c r="T12" s="4"/>
      <c r="X12" s="2"/>
    </row>
    <row r="13" spans="1:28" x14ac:dyDescent="0.25">
      <c r="A13" s="58"/>
      <c r="B13" s="57"/>
      <c r="C13" s="57"/>
      <c r="J13" s="4"/>
      <c r="N13" s="2"/>
      <c r="O13" s="4"/>
      <c r="S13" s="2"/>
      <c r="T13" s="4"/>
      <c r="X13" s="2"/>
    </row>
    <row r="14" spans="1:28" x14ac:dyDescent="0.25">
      <c r="A14" s="58" t="s">
        <v>39</v>
      </c>
      <c r="B14" s="57"/>
      <c r="C14" s="57"/>
      <c r="J14" s="4"/>
      <c r="N14" s="2"/>
      <c r="O14" s="4"/>
      <c r="S14" s="2"/>
      <c r="T14" s="4"/>
      <c r="X14" s="2"/>
    </row>
    <row r="15" spans="1:28" x14ac:dyDescent="0.25">
      <c r="A15" s="58" t="s">
        <v>40</v>
      </c>
      <c r="B15" s="59"/>
      <c r="C15" s="59"/>
      <c r="J15" s="4"/>
      <c r="N15" s="2"/>
      <c r="O15" s="4"/>
      <c r="S15" s="2"/>
      <c r="T15" s="4"/>
      <c r="X15" s="2"/>
    </row>
  </sheetData>
  <protectedRanges>
    <protectedRange sqref="L8" name="krista_tr_13565_0_1_1_1"/>
    <protectedRange sqref="M8:N8" name="krista_tr_7783_0_1_1_1"/>
    <protectedRange sqref="O8" name="krista_tr_11847_0_2_1_1"/>
    <protectedRange sqref="Q8 V8 AA8" name="krista_tr_7790_0_1_1_1"/>
    <protectedRange sqref="W8:X8 R8:S8" name="krista_tf_12696_0_2_1_1"/>
    <protectedRange sqref="T8:U8" name="krista_tr_11849_0_2_1_1"/>
    <protectedRange sqref="Y8:Z8" name="krista_tr_11852_0_2_1_1"/>
    <protectedRange sqref="AB8" name="krista_tf_12698_0_2_1_1"/>
    <protectedRange sqref="L9" name="krista_tr_13565_0_1_2"/>
    <protectedRange sqref="Q9 V9" name="krista_tr_7790_0_1_2"/>
    <protectedRange sqref="W9:X9 R9:S9 AB9" name="krista_tf_12696_0_2_2"/>
    <protectedRange sqref="U9" name="krista_tr_11849_0_2_2"/>
    <protectedRange sqref="Z9" name="krista_tr_11852_0_2_2"/>
    <protectedRange sqref="AA9" name="krista_tr_7792_0_1_1"/>
  </protectedRanges>
  <mergeCells count="2">
    <mergeCell ref="A5:AB5"/>
    <mergeCell ref="A2:AB2"/>
  </mergeCells>
  <pageMargins left="0.15748031496062992" right="0.1574803149606299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ПСН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2024-11-14T09:05:50Z</dcterms:modified>
</cp:coreProperties>
</file>